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3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'BS'!$A$1:$I$53</definedName>
    <definedName name="_xlnm.Print_Area" localSheetId="2">'CF'!$A$1:$G$50</definedName>
    <definedName name="_xlnm.Print_Area" localSheetId="3">'Equity'!$A$1:$J$37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<sst xmlns="http://schemas.openxmlformats.org/spreadsheetml/2006/main" count="143" uniqueCount="114">
  <si>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</si>
  <si>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</si>
  <si>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</si>
  <si>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</si>
  <si>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</si>
  <si>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</si>
  <si>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</si>
  <si>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</si>
  <si>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</si>
  <si>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</si>
  <si>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</si>
  <si>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</si>
  <si>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</si>
  <si>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</si>
  <si>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</si>
  <si>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</si>
  <si>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</si>
  <si>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</si>
  <si>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</si>
  <si>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</si>
  <si>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</si>
  <si>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</si>
  <si>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</si>
  <si>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</si>
  <si>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</si>
  <si>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</si>
  <si>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</si>
  <si>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</si>
  <si>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</si>
  <si>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</si>
  <si>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</si>
  <si>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</si>
  <si>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</si>
  <si>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</si>
  <si>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</si>
  <si>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</si>
  <si>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</si>
  <si>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</si>
  <si>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</si>
  <si>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</si>
  <si>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</si>
  <si>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</si>
  <si>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</si>
  <si>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</si>
  <si>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</si>
  <si>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</si>
  <si>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</si>
  <si>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</si>
  <si>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</si>
  <si>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</si>
  <si>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</si>
  <si>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</si>
  <si>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</si>
  <si>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</si>
  <si>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</si>
  <si>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</si>
  <si>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</si>
  <si>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</si>
  <si>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</si>
  <si>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</si>
  <si>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</si>
  <si>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</si>
  <si>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</si>
  <si>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</si>
  <si>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</si>
  <si>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</si>
  <si>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</si>
  <si>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</si>
  <si>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</si>
  <si>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</si>
  <si>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</si>
  <si>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</si>
  <si>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</si>
  <si>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</si>
  <si>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</si>
  <si>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</si>
  <si>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</si>
  <si>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</si>
  <si>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</si>
  <si>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</si>
  <si>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</si>
  <si>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</si>
  <si>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</si>
  <si>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</si>
  <si>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</si>
  <si>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</si>
  <si>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</si>
  <si>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Attributable To :</t>
  </si>
  <si>
    <t>CONDENSED CONSOLIDATED STATEMENT OF FINANCIAL POSITION</t>
  </si>
  <si>
    <t>ATTRIBUTABLE TO OWNERS OF THE PARENT</t>
  </si>
  <si>
    <t>Owners Of The Parent</t>
  </si>
  <si>
    <t>Effect on adopting FRS 139</t>
  </si>
  <si>
    <t>RM '000</t>
  </si>
  <si>
    <t>Other Operating Income</t>
  </si>
  <si>
    <t>31/12/2010</t>
  </si>
  <si>
    <t>Profit/(Loss) Before Tax</t>
  </si>
  <si>
    <t>Net Profit/(Loss)</t>
  </si>
  <si>
    <t>Profit/(Loss) Attributable To :</t>
  </si>
  <si>
    <t>Earnings/(Loss) Per Share</t>
  </si>
  <si>
    <t>Income For The Year</t>
  </si>
  <si>
    <t>Profit/(Loss) before tax</t>
  </si>
  <si>
    <t>Operating profit/(loss) before working capital changes</t>
  </si>
  <si>
    <t>NET INCREASE IN CASH AND CASH</t>
  </si>
  <si>
    <t>FOR THE PERIOD ENDED 30 JUNE 2011</t>
  </si>
  <si>
    <t>6 MONTHS</t>
  </si>
  <si>
    <t>30/06/2010</t>
  </si>
  <si>
    <t>30/06/2011</t>
  </si>
  <si>
    <t>6 months period ended 30 June 2011</t>
  </si>
  <si>
    <t>6 months period ended 30 June 2010</t>
  </si>
  <si>
    <t>AS AT 30 JUNE 2011</t>
  </si>
  <si>
    <t>Balance at beginning of period</t>
  </si>
  <si>
    <t>Net profit for the year period</t>
  </si>
  <si>
    <t>Balance at end of period</t>
  </si>
  <si>
    <t>Net loss for the period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</si>
</sst>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8" fontId="1" fillId="0" borderId="0" xfId="15" applyNumberFormat="1" applyFont="1" applyFill="1" applyAlignment="1">
      <alignment/>
    </xf>
    <xf numFmtId="178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8" fontId="4" fillId="0" borderId="0" xfId="15" applyNumberFormat="1" applyFont="1" applyFill="1" applyBorder="1" applyAlignment="1">
      <alignment horizontal="center"/>
    </xf>
    <xf numFmtId="178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8" fontId="4" fillId="0" borderId="0" xfId="15" applyNumberFormat="1" applyFont="1" applyBorder="1" applyAlignment="1" quotePrefix="1">
      <alignment horizontal="center"/>
    </xf>
    <xf numFmtId="178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8" fontId="4" fillId="0" borderId="0" xfId="15" applyNumberFormat="1" applyFont="1" applyBorder="1" applyAlignment="1">
      <alignment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8" fontId="1" fillId="0" borderId="2" xfId="15" applyNumberFormat="1" applyFont="1" applyFill="1" applyBorder="1" applyAlignment="1">
      <alignment/>
    </xf>
    <xf numFmtId="178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8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171" fontId="1" fillId="0" borderId="0" xfId="15" applyFont="1" applyAlignment="1">
      <alignment/>
    </xf>
    <xf numFmtId="178" fontId="4" fillId="0" borderId="1" xfId="15" applyNumberFormat="1" applyFont="1" applyBorder="1" applyAlignment="1" quotePrefix="1">
      <alignment horizontal="center"/>
    </xf>
    <xf numFmtId="178" fontId="1" fillId="0" borderId="3" xfId="15" applyNumberFormat="1" applyFont="1" applyFill="1" applyBorder="1" applyAlignment="1">
      <alignment/>
    </xf>
    <xf numFmtId="178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8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178" fontId="1" fillId="0" borderId="1" xfId="15" applyNumberFormat="1" applyFont="1" applyFill="1" applyBorder="1" applyAlignment="1">
      <alignment/>
    </xf>
    <xf numFmtId="178" fontId="4" fillId="0" borderId="3" xfId="15" applyNumberFormat="1" applyFont="1" applyFill="1" applyBorder="1" applyAlignment="1">
      <alignment vertical="center"/>
    </xf>
    <xf numFmtId="178" fontId="4" fillId="0" borderId="4" xfId="15" applyNumberFormat="1" applyFont="1" applyFill="1" applyBorder="1" applyAlignment="1">
      <alignment/>
    </xf>
    <xf numFmtId="178" fontId="4" fillId="0" borderId="4" xfId="15" applyNumberFormat="1" applyFont="1" applyBorder="1" applyAlignment="1">
      <alignment/>
    </xf>
    <xf numFmtId="178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8" fontId="4" fillId="0" borderId="2" xfId="15" applyNumberFormat="1" applyFont="1" applyFill="1" applyBorder="1" applyAlignment="1">
      <alignment vertical="center"/>
    </xf>
    <xf numFmtId="178" fontId="4" fillId="0" borderId="2" xfId="15" applyNumberFormat="1" applyFont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78" fontId="4" fillId="0" borderId="0" xfId="15" applyNumberFormat="1" applyFont="1" applyFill="1" applyAlignment="1">
      <alignment horizontal="center"/>
    </xf>
    <xf numFmtId="171" fontId="4" fillId="0" borderId="0" xfId="15" applyFont="1" applyAlignment="1">
      <alignment/>
    </xf>
    <xf numFmtId="171" fontId="4" fillId="0" borderId="0" xfId="15" applyFont="1" applyAlignment="1">
      <alignment horizontal="center"/>
    </xf>
    <xf numFmtId="171" fontId="4" fillId="0" borderId="0" xfId="15" applyFont="1" applyBorder="1" applyAlignment="1">
      <alignment/>
    </xf>
    <xf numFmtId="171" fontId="1" fillId="0" borderId="0" xfId="15" applyFont="1" applyBorder="1" applyAlignment="1">
      <alignment/>
    </xf>
    <xf numFmtId="178" fontId="1" fillId="0" borderId="5" xfId="15" applyNumberFormat="1" applyFont="1" applyFill="1" applyBorder="1" applyAlignment="1">
      <alignment/>
    </xf>
    <xf numFmtId="178" fontId="1" fillId="0" borderId="0" xfId="23" applyNumberFormat="1" applyFont="1" applyBorder="1">
      <alignment/>
      <protection/>
    </xf>
    <xf numFmtId="178" fontId="1" fillId="0" borderId="5" xfId="15" applyNumberFormat="1" applyFont="1" applyBorder="1" applyAlignment="1">
      <alignment/>
    </xf>
    <xf numFmtId="178" fontId="1" fillId="0" borderId="4" xfId="15" applyNumberFormat="1" applyFont="1" applyFill="1" applyBorder="1" applyAlignment="1">
      <alignment/>
    </xf>
    <xf numFmtId="0" fontId="4" fillId="0" borderId="0" xfId="22" applyFont="1">
      <alignment/>
      <protection/>
    </xf>
    <xf numFmtId="178" fontId="1" fillId="0" borderId="6" xfId="15" applyNumberFormat="1" applyFont="1" applyFill="1" applyBorder="1" applyAlignment="1">
      <alignment/>
    </xf>
    <xf numFmtId="178" fontId="1" fillId="0" borderId="7" xfId="15" applyNumberFormat="1" applyFont="1" applyFill="1" applyBorder="1" applyAlignment="1">
      <alignment/>
    </xf>
    <xf numFmtId="178" fontId="1" fillId="0" borderId="8" xfId="15" applyNumberFormat="1" applyFont="1" applyFill="1" applyBorder="1" applyAlignment="1">
      <alignment/>
    </xf>
    <xf numFmtId="181" fontId="1" fillId="0" borderId="4" xfId="15" applyNumberFormat="1" applyFont="1" applyFill="1" applyBorder="1" applyAlignment="1">
      <alignment/>
    </xf>
    <xf numFmtId="0" fontId="11" fillId="0" borderId="0" xfId="23" applyFont="1">
      <alignment/>
      <protection/>
    </xf>
    <xf numFmtId="178" fontId="11" fillId="0" borderId="0" xfId="15" applyNumberFormat="1" applyFont="1" applyAlignment="1">
      <alignment/>
    </xf>
    <xf numFmtId="178" fontId="11" fillId="0" borderId="0" xfId="15" applyNumberFormat="1" applyFont="1" applyFill="1" applyAlignment="1">
      <alignment/>
    </xf>
    <xf numFmtId="171" fontId="11" fillId="0" borderId="0" xfId="15" applyFont="1" applyAlignment="1">
      <alignment/>
    </xf>
    <xf numFmtId="178" fontId="1" fillId="0" borderId="0" xfId="23" applyNumberFormat="1" applyFont="1">
      <alignment/>
      <protection/>
    </xf>
    <xf numFmtId="0" fontId="1" fillId="0" borderId="0" xfId="23" applyFont="1" applyAlignment="1">
      <alignment horizontal="center"/>
      <protection/>
    </xf>
    <xf numFmtId="178" fontId="7" fillId="0" borderId="0" xfId="15" applyNumberFormat="1" applyFont="1" applyBorder="1" applyAlignment="1">
      <alignment/>
    </xf>
    <xf numFmtId="181" fontId="1" fillId="0" borderId="0" xfId="15" applyNumberFormat="1" applyFont="1" applyFill="1" applyBorder="1" applyAlignment="1">
      <alignment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0</xdr:rowOff>
    </xdr:from>
    <xdr:to>
      <xdr:col>11</xdr:col>
      <xdr:colOff>0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706100"/>
          <a:ext cx="7591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53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467850"/>
          <a:ext cx="638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2010)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7</xdr:col>
      <xdr:colOff>0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867775"/>
          <a:ext cx="6096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2010)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248400"/>
          <a:ext cx="826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2010)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7">
      <selection activeCell="I16" sqref="I16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5.7109375" style="2" customWidth="1"/>
    <col min="5" max="5" width="18.57421875" style="3" customWidth="1"/>
    <col min="6" max="6" width="1.8515625" style="4" customWidth="1"/>
    <col min="7" max="7" width="18.57421875" style="2" customWidth="1"/>
    <col min="8" max="8" width="1.8515625" style="4" customWidth="1"/>
    <col min="9" max="9" width="18.57421875" style="3" customWidth="1"/>
    <col min="10" max="10" width="1.8515625" style="4" customWidth="1"/>
    <col min="11" max="11" width="18.5742187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83</v>
      </c>
    </row>
    <row r="5" ht="15" customHeight="1">
      <c r="A5" s="5" t="s">
        <v>103</v>
      </c>
    </row>
    <row r="6" ht="15" customHeight="1">
      <c r="A6" s="5"/>
    </row>
    <row r="7" ht="15" customHeight="1">
      <c r="K7" s="56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104</v>
      </c>
      <c r="J8" s="8"/>
      <c r="K8" s="8" t="str">
        <f>I8</f>
        <v>6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30/06/2011</v>
      </c>
      <c r="F11" s="10"/>
      <c r="G11" s="12" t="str">
        <f>K11</f>
        <v>30/06/2010</v>
      </c>
      <c r="H11" s="8"/>
      <c r="I11" s="11" t="s">
        <v>106</v>
      </c>
      <c r="J11" s="8"/>
      <c r="K11" s="12" t="s">
        <v>105</v>
      </c>
      <c r="L11" s="8"/>
    </row>
    <row r="12" spans="1:12" ht="15" customHeight="1">
      <c r="A12" s="6"/>
      <c r="B12" s="6"/>
      <c r="C12" s="6"/>
      <c r="D12" s="6"/>
      <c r="E12" s="7" t="s">
        <v>92</v>
      </c>
      <c r="F12" s="13"/>
      <c r="G12" s="8" t="s">
        <v>92</v>
      </c>
      <c r="H12" s="13"/>
      <c r="I12" s="7" t="s">
        <v>92</v>
      </c>
      <c r="J12" s="13"/>
      <c r="K12" s="8" t="s">
        <v>92</v>
      </c>
      <c r="L12" s="13"/>
    </row>
    <row r="13" spans="1:12" ht="15" customHeight="1">
      <c r="A13" s="16" t="s">
        <v>60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+I14-13880</f>
        <v>14796</v>
      </c>
      <c r="F14" s="15"/>
      <c r="G14" s="3">
        <v>12162</v>
      </c>
      <c r="H14" s="15"/>
      <c r="I14" s="14">
        <v>28676</v>
      </c>
      <c r="J14" s="15"/>
      <c r="K14" s="3">
        <v>22997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3"/>
      <c r="H15" s="15"/>
      <c r="I15" s="14"/>
      <c r="J15" s="15"/>
      <c r="K15" s="3"/>
      <c r="L15" s="15"/>
    </row>
    <row r="16" spans="1:12" ht="15" customHeight="1">
      <c r="A16" s="6" t="s">
        <v>62</v>
      </c>
      <c r="B16" s="6"/>
      <c r="C16" s="6"/>
      <c r="D16" s="6"/>
      <c r="E16" s="52">
        <f>+I16+10602</f>
        <v>-10292</v>
      </c>
      <c r="F16" s="14"/>
      <c r="G16" s="52">
        <v>-10779</v>
      </c>
      <c r="H16" s="14"/>
      <c r="I16" s="52">
        <v>-20894</v>
      </c>
      <c r="J16" s="14"/>
      <c r="K16" s="52">
        <v>-21480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67</v>
      </c>
      <c r="B18" s="6"/>
      <c r="C18" s="6"/>
      <c r="D18" s="6"/>
      <c r="E18" s="14">
        <f>SUM(E14:E16)</f>
        <v>4504</v>
      </c>
      <c r="F18" s="15"/>
      <c r="G18" s="14">
        <f>SUM(G14:G16)</f>
        <v>1383</v>
      </c>
      <c r="H18" s="15"/>
      <c r="I18" s="14">
        <f>SUM(I14:I16)</f>
        <v>7782</v>
      </c>
      <c r="J18" s="15"/>
      <c r="K18" s="14">
        <f>SUM(K14:K16)</f>
        <v>1517</v>
      </c>
      <c r="L18" s="15"/>
    </row>
    <row r="19" spans="2:12" ht="15" customHeight="1">
      <c r="B19" s="6"/>
      <c r="C19" s="6"/>
      <c r="D19" s="6"/>
      <c r="E19" s="14"/>
      <c r="F19" s="15"/>
      <c r="G19" s="3"/>
      <c r="H19" s="15"/>
      <c r="I19" s="14"/>
      <c r="J19" s="15"/>
      <c r="K19" s="3"/>
      <c r="L19" s="15"/>
    </row>
    <row r="20" spans="1:12" ht="15" customHeight="1">
      <c r="A20" s="6" t="s">
        <v>93</v>
      </c>
      <c r="B20" s="6"/>
      <c r="C20" s="6"/>
      <c r="D20" s="6"/>
      <c r="E20" s="14">
        <f>I20-320</f>
        <v>330</v>
      </c>
      <c r="F20" s="15"/>
      <c r="G20" s="3">
        <v>208</v>
      </c>
      <c r="H20" s="15"/>
      <c r="I20" s="14">
        <v>650</v>
      </c>
      <c r="J20" s="15"/>
      <c r="K20" s="3">
        <v>371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3"/>
      <c r="H21" s="15"/>
      <c r="I21" s="14"/>
      <c r="J21" s="15"/>
      <c r="K21" s="3"/>
      <c r="L21" s="15"/>
    </row>
    <row r="22" spans="1:12" ht="15" customHeight="1">
      <c r="A22" s="6" t="s">
        <v>82</v>
      </c>
      <c r="B22" s="6"/>
      <c r="C22" s="6"/>
      <c r="D22" s="6"/>
      <c r="E22" s="14">
        <f>+I22+1752</f>
        <v>-1695</v>
      </c>
      <c r="F22" s="15"/>
      <c r="G22" s="3">
        <v>-1779</v>
      </c>
      <c r="H22" s="15"/>
      <c r="I22" s="14">
        <v>-3447</v>
      </c>
      <c r="J22" s="15"/>
      <c r="K22" s="3">
        <v>-3463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3"/>
      <c r="H23" s="15"/>
      <c r="I23" s="14"/>
      <c r="J23" s="15"/>
      <c r="K23" s="3"/>
      <c r="L23" s="15"/>
    </row>
    <row r="24" spans="1:12" ht="15" customHeight="1">
      <c r="A24" s="6" t="s">
        <v>81</v>
      </c>
      <c r="B24" s="6"/>
      <c r="C24" s="6"/>
      <c r="D24" s="6"/>
      <c r="E24" s="14">
        <f>+I24+909</f>
        <v>-877</v>
      </c>
      <c r="F24" s="15"/>
      <c r="G24" s="3">
        <v>-839</v>
      </c>
      <c r="H24" s="15"/>
      <c r="I24" s="14">
        <v>-1786</v>
      </c>
      <c r="J24" s="15"/>
      <c r="K24" s="3">
        <v>-1896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3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I26+633</f>
        <v>-630</v>
      </c>
      <c r="F26" s="15"/>
      <c r="G26" s="3">
        <v>-615</v>
      </c>
      <c r="H26" s="15"/>
      <c r="I26" s="14">
        <v>-1263</v>
      </c>
      <c r="J26" s="15"/>
      <c r="K26" s="3">
        <v>-1292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3"/>
      <c r="H27" s="15"/>
      <c r="I27" s="14"/>
      <c r="J27" s="15"/>
      <c r="K27" s="3"/>
      <c r="L27" s="15"/>
    </row>
    <row r="28" spans="1:12" ht="15" customHeight="1">
      <c r="A28" s="6" t="s">
        <v>47</v>
      </c>
      <c r="B28" s="6"/>
      <c r="C28" s="6"/>
      <c r="D28" s="6"/>
      <c r="E28" s="14"/>
      <c r="F28" s="15"/>
      <c r="G28" s="14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95</v>
      </c>
      <c r="B33" s="16"/>
      <c r="C33" s="16"/>
      <c r="D33" s="16"/>
      <c r="E33" s="18">
        <f>E18+E20+E22+E24+E26+E29+E31</f>
        <v>1632</v>
      </c>
      <c r="F33" s="13"/>
      <c r="G33" s="18">
        <f>G18+G20+G22+G24+G26+G29+G31</f>
        <v>-1642</v>
      </c>
      <c r="H33" s="13"/>
      <c r="I33" s="18">
        <f>I18+I20+I22+I24+I26+I29+I31</f>
        <v>1936</v>
      </c>
      <c r="J33" s="13"/>
      <c r="K33" s="18">
        <f>K18+K20+K22+K24+K26+K29+K31</f>
        <v>-4763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63</v>
      </c>
      <c r="B35" s="6"/>
      <c r="C35" s="6"/>
      <c r="D35" s="6"/>
      <c r="E35" s="14"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96</v>
      </c>
      <c r="B37" s="19"/>
      <c r="C37" s="19"/>
      <c r="D37" s="19"/>
      <c r="E37" s="58">
        <f>SUM(E33:E36)</f>
        <v>1632</v>
      </c>
      <c r="F37" s="20"/>
      <c r="G37" s="59">
        <f>SUM(G33:G36)</f>
        <v>-1642</v>
      </c>
      <c r="H37" s="20"/>
      <c r="I37" s="58">
        <f>SUM(I33:I36)</f>
        <v>1936</v>
      </c>
      <c r="J37" s="20"/>
      <c r="K37" s="59">
        <f>SUM(K33:K36)</f>
        <v>-4763</v>
      </c>
      <c r="L37" s="20"/>
    </row>
    <row r="38" spans="1:12" ht="15" customHeight="1">
      <c r="A38" s="19"/>
      <c r="B38" s="19"/>
      <c r="C38" s="19"/>
      <c r="D38" s="19"/>
      <c r="E38" s="60"/>
      <c r="F38" s="20"/>
      <c r="G38" s="20"/>
      <c r="H38" s="20"/>
      <c r="I38" s="60"/>
      <c r="J38" s="20"/>
      <c r="K38" s="20"/>
      <c r="L38" s="20"/>
    </row>
    <row r="39" spans="1:12" ht="15" customHeight="1">
      <c r="A39" s="61" t="s">
        <v>84</v>
      </c>
      <c r="B39" s="19"/>
      <c r="C39" s="19"/>
      <c r="D39" s="19"/>
      <c r="E39" s="60">
        <v>0</v>
      </c>
      <c r="F39" s="20"/>
      <c r="G39" s="20">
        <v>0</v>
      </c>
      <c r="H39" s="20"/>
      <c r="I39" s="60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0"/>
      <c r="F40" s="20"/>
      <c r="G40" s="20"/>
      <c r="H40" s="20"/>
      <c r="I40" s="60"/>
      <c r="J40" s="20"/>
      <c r="K40" s="20"/>
      <c r="L40" s="20"/>
    </row>
    <row r="41" spans="1:12" ht="15" customHeight="1">
      <c r="A41" s="19" t="s">
        <v>86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99</v>
      </c>
      <c r="C42" s="19"/>
      <c r="D42" s="19"/>
      <c r="E42" s="53">
        <f>SUM(E37:E41)</f>
        <v>1632</v>
      </c>
      <c r="F42" s="20"/>
      <c r="G42" s="53">
        <f>SUM(G37:G41)</f>
        <v>-1642</v>
      </c>
      <c r="H42" s="20"/>
      <c r="I42" s="53">
        <f>SUM(I37:I41)</f>
        <v>1936</v>
      </c>
      <c r="J42" s="20"/>
      <c r="K42" s="53">
        <f>SUM(K37:K41)</f>
        <v>-4763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97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90</v>
      </c>
      <c r="B45" s="16"/>
      <c r="C45" s="16"/>
      <c r="D45" s="16"/>
      <c r="E45" s="54">
        <f>+E37</f>
        <v>1632</v>
      </c>
      <c r="F45" s="13"/>
      <c r="G45" s="55">
        <f>+G37</f>
        <v>-1642</v>
      </c>
      <c r="H45" s="13"/>
      <c r="I45" s="54">
        <f>+I37</f>
        <v>1936</v>
      </c>
      <c r="J45" s="13"/>
      <c r="K45" s="55">
        <f>+K37</f>
        <v>-4763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85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87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90</v>
      </c>
      <c r="B49" s="6"/>
      <c r="C49" s="6"/>
      <c r="D49" s="6"/>
      <c r="E49" s="54">
        <f>+E42</f>
        <v>1632</v>
      </c>
      <c r="F49" s="15"/>
      <c r="G49" s="55">
        <f>+G42</f>
        <v>-1642</v>
      </c>
      <c r="H49" s="15"/>
      <c r="I49" s="54">
        <f>+I42</f>
        <v>1936</v>
      </c>
      <c r="J49" s="15"/>
      <c r="K49" s="55">
        <f>+K42</f>
        <v>-4763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98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2.6348929574736024</v>
      </c>
      <c r="F53" s="22"/>
      <c r="G53" s="22">
        <f>+G37/61938*100</f>
        <v>-2.651038134909103</v>
      </c>
      <c r="H53" s="15"/>
      <c r="I53" s="22">
        <f>+I37/61938*100</f>
        <v>3.1257063515128034</v>
      </c>
      <c r="J53" s="22"/>
      <c r="K53" s="22">
        <f>+K37/61938*100</f>
        <v>-7.689948012528658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2.6348929574736024</v>
      </c>
      <c r="F54" s="22"/>
      <c r="G54" s="22">
        <f>G53</f>
        <v>-2.651038134909103</v>
      </c>
      <c r="H54" s="15"/>
      <c r="I54" s="22">
        <f>+I53</f>
        <v>3.1257063515128034</v>
      </c>
      <c r="J54" s="22"/>
      <c r="K54" s="22">
        <f>K53</f>
        <v>-7.689948012528658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3937007874015748" right="0" top="0.7874015748031497" bottom="0" header="0.5118110236220472" footer="0.5118110236220472"/>
  <pageSetup horizontalDpi="180" verticalDpi="180" orientation="portrait" paperSize="9" scale="8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K7" sqref="K7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6" customFormat="1" ht="18" customHeight="1">
      <c r="A1" s="1" t="s">
        <v>0</v>
      </c>
      <c r="F1" s="77"/>
      <c r="G1" s="78"/>
      <c r="H1" s="79"/>
      <c r="I1" s="77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88</v>
      </c>
      <c r="F4" s="4"/>
    </row>
    <row r="5" spans="1:6" ht="15" customHeight="1">
      <c r="A5" s="5" t="s">
        <v>109</v>
      </c>
      <c r="F5" s="4"/>
    </row>
    <row r="6" spans="1:9" ht="15" customHeight="1">
      <c r="A6" s="5"/>
      <c r="F6" s="4"/>
      <c r="G6" s="62" t="s">
        <v>68</v>
      </c>
      <c r="H6" s="63"/>
      <c r="I6" s="56" t="s">
        <v>15</v>
      </c>
    </row>
    <row r="7" spans="1:9" ht="15" customHeight="1">
      <c r="A7" s="5"/>
      <c r="F7" s="4"/>
      <c r="G7" s="62" t="s">
        <v>16</v>
      </c>
      <c r="H7" s="64"/>
      <c r="I7" s="56" t="s">
        <v>17</v>
      </c>
    </row>
    <row r="8" spans="1:9" ht="15" customHeight="1">
      <c r="A8" s="6"/>
      <c r="B8" s="6"/>
      <c r="C8" s="6"/>
      <c r="D8" s="16"/>
      <c r="E8" s="9"/>
      <c r="F8" s="16"/>
      <c r="G8" s="11" t="str">
        <f>+'P&amp;L'!I11</f>
        <v>30/06/2011</v>
      </c>
      <c r="H8" s="65"/>
      <c r="I8" s="27" t="s">
        <v>94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5"/>
      <c r="I9" s="8" t="s">
        <v>8</v>
      </c>
    </row>
    <row r="10" ht="15" customHeight="1">
      <c r="A10" s="5" t="s">
        <v>52</v>
      </c>
    </row>
    <row r="11" ht="7.5" customHeight="1">
      <c r="A11" s="5"/>
    </row>
    <row r="12" ht="15" customHeight="1">
      <c r="A12" s="5" t="s">
        <v>56</v>
      </c>
    </row>
    <row r="13" spans="1:9" ht="15" customHeight="1">
      <c r="A13" s="6" t="s">
        <v>71</v>
      </c>
      <c r="C13" s="6"/>
      <c r="D13" s="6"/>
      <c r="E13" s="6"/>
      <c r="F13" s="6"/>
      <c r="G13" s="14">
        <v>84822</v>
      </c>
      <c r="H13" s="66"/>
      <c r="I13" s="14">
        <v>86553</v>
      </c>
    </row>
    <row r="14" spans="1:9" ht="15" customHeight="1">
      <c r="A14" s="6" t="s">
        <v>72</v>
      </c>
      <c r="C14" s="6"/>
      <c r="D14" s="6"/>
      <c r="E14" s="6"/>
      <c r="F14" s="6"/>
      <c r="G14" s="14">
        <v>83</v>
      </c>
      <c r="H14" s="66"/>
      <c r="I14" s="14">
        <v>83</v>
      </c>
    </row>
    <row r="15" spans="1:9" ht="15" customHeight="1">
      <c r="A15" s="2" t="s">
        <v>80</v>
      </c>
      <c r="C15" s="6"/>
      <c r="D15" s="6"/>
      <c r="E15" s="6"/>
      <c r="F15" s="6"/>
      <c r="G15" s="14">
        <v>240</v>
      </c>
      <c r="H15" s="66"/>
      <c r="I15" s="14">
        <v>240</v>
      </c>
    </row>
    <row r="16" spans="1:9" ht="15" customHeight="1">
      <c r="A16" s="6" t="s">
        <v>73</v>
      </c>
      <c r="C16" s="6"/>
      <c r="D16" s="6"/>
      <c r="E16" s="6"/>
      <c r="F16" s="6"/>
      <c r="G16" s="14">
        <v>137</v>
      </c>
      <c r="H16" s="66"/>
      <c r="I16" s="14">
        <v>137</v>
      </c>
    </row>
    <row r="17" spans="1:9" ht="15" customHeight="1">
      <c r="A17" s="6"/>
      <c r="C17" s="6"/>
      <c r="D17" s="6"/>
      <c r="E17" s="6"/>
      <c r="F17" s="6"/>
      <c r="G17" s="67">
        <f>SUM(G13:G16)</f>
        <v>85282</v>
      </c>
      <c r="H17" s="66"/>
      <c r="I17" s="67">
        <f>SUM(I13:I16)</f>
        <v>87013</v>
      </c>
    </row>
    <row r="18" spans="1:9" ht="15" customHeight="1">
      <c r="A18" s="6"/>
      <c r="C18" s="6"/>
      <c r="D18" s="6"/>
      <c r="E18" s="6"/>
      <c r="F18" s="6"/>
      <c r="G18" s="14"/>
      <c r="H18" s="66"/>
      <c r="I18" s="15"/>
    </row>
    <row r="19" spans="1:9" ht="15" customHeight="1">
      <c r="A19" s="16" t="s">
        <v>18</v>
      </c>
      <c r="C19" s="6"/>
      <c r="D19" s="6"/>
      <c r="E19" s="68"/>
      <c r="F19" s="6"/>
      <c r="G19" s="14"/>
      <c r="H19" s="66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12219</v>
      </c>
      <c r="H20" s="66"/>
      <c r="I20" s="14">
        <v>11528</v>
      </c>
    </row>
    <row r="21" spans="1:9" ht="15" customHeight="1">
      <c r="A21" s="6" t="s">
        <v>65</v>
      </c>
      <c r="B21" s="25"/>
      <c r="D21" s="6"/>
      <c r="E21" s="6"/>
      <c r="F21" s="6"/>
      <c r="G21" s="14">
        <v>10543</v>
      </c>
      <c r="H21" s="66"/>
      <c r="I21" s="14">
        <v>11817</v>
      </c>
    </row>
    <row r="22" spans="1:9" ht="15" customHeight="1">
      <c r="A22" s="6" t="s">
        <v>21</v>
      </c>
      <c r="B22" s="25"/>
      <c r="D22" s="6"/>
      <c r="E22" s="6"/>
      <c r="F22" s="6"/>
      <c r="G22" s="14">
        <v>88</v>
      </c>
      <c r="H22" s="66"/>
      <c r="I22" s="14">
        <v>26</v>
      </c>
    </row>
    <row r="23" spans="1:9" ht="15" customHeight="1">
      <c r="A23" s="6"/>
      <c r="B23" s="6"/>
      <c r="C23" s="6"/>
      <c r="D23" s="6"/>
      <c r="E23" s="6"/>
      <c r="F23" s="6"/>
      <c r="G23" s="67">
        <f>SUM(G20:G22)</f>
        <v>22850</v>
      </c>
      <c r="H23" s="66"/>
      <c r="I23" s="69">
        <f>SUM(I20:I22)</f>
        <v>23371</v>
      </c>
    </row>
    <row r="24" spans="1:9" ht="15" customHeight="1">
      <c r="A24" s="6"/>
      <c r="B24" s="6"/>
      <c r="C24" s="6"/>
      <c r="D24" s="6"/>
      <c r="E24" s="6"/>
      <c r="F24" s="6"/>
      <c r="G24" s="14"/>
      <c r="H24" s="66"/>
      <c r="I24" s="15"/>
    </row>
    <row r="25" spans="1:9" ht="15" customHeight="1" thickBot="1">
      <c r="A25" s="16" t="s">
        <v>53</v>
      </c>
      <c r="B25" s="6"/>
      <c r="C25" s="6"/>
      <c r="D25" s="6"/>
      <c r="E25" s="6"/>
      <c r="F25" s="6"/>
      <c r="G25" s="70">
        <f>+G17+G23</f>
        <v>108132</v>
      </c>
      <c r="H25" s="66"/>
      <c r="I25" s="70">
        <f>+I17+I23</f>
        <v>110384</v>
      </c>
    </row>
    <row r="26" spans="1:13" ht="15" customHeight="1" thickTop="1">
      <c r="A26" s="6"/>
      <c r="B26" s="6"/>
      <c r="C26" s="6"/>
      <c r="D26" s="6"/>
      <c r="E26" s="6"/>
      <c r="F26" s="6"/>
      <c r="G26" s="14"/>
      <c r="H26" s="66"/>
      <c r="I26" s="15"/>
      <c r="M26" s="80"/>
    </row>
    <row r="27" spans="1:9" ht="15" customHeight="1">
      <c r="A27" s="16" t="s">
        <v>54</v>
      </c>
      <c r="B27" s="6"/>
      <c r="C27" s="6"/>
      <c r="D27" s="6"/>
      <c r="E27" s="6"/>
      <c r="F27" s="6"/>
      <c r="G27" s="14"/>
      <c r="H27" s="66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6"/>
      <c r="I28" s="15"/>
    </row>
    <row r="29" spans="1:9" ht="15" customHeight="1">
      <c r="A29" s="16" t="s">
        <v>57</v>
      </c>
      <c r="B29" s="6"/>
      <c r="C29" s="6"/>
      <c r="D29" s="6"/>
      <c r="E29" s="6"/>
      <c r="F29" s="6"/>
      <c r="G29" s="14"/>
      <c r="H29" s="66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6"/>
      <c r="I30" s="15"/>
    </row>
    <row r="31" spans="1:9" ht="15" customHeight="1">
      <c r="A31" s="6" t="s">
        <v>74</v>
      </c>
      <c r="B31" s="6"/>
      <c r="D31" s="6"/>
      <c r="E31" s="6"/>
      <c r="F31" s="6"/>
      <c r="G31" s="14">
        <v>61938</v>
      </c>
      <c r="H31" s="66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6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6"/>
      <c r="I33" s="14">
        <v>7283</v>
      </c>
    </row>
    <row r="34" spans="1:9" ht="15" customHeight="1">
      <c r="A34" s="24" t="s">
        <v>19</v>
      </c>
      <c r="B34" s="6" t="s">
        <v>75</v>
      </c>
      <c r="D34" s="6"/>
      <c r="E34" s="6"/>
      <c r="F34" s="6"/>
      <c r="G34" s="14">
        <v>22418</v>
      </c>
      <c r="H34" s="66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2">
        <f>Equity!H19</f>
        <v>-34079</v>
      </c>
      <c r="H35" s="66"/>
      <c r="I35" s="52">
        <v>-36015</v>
      </c>
    </row>
    <row r="36" spans="1:9" ht="15" customHeight="1">
      <c r="A36" s="71" t="s">
        <v>58</v>
      </c>
      <c r="B36" s="6"/>
      <c r="C36" s="6"/>
      <c r="D36" s="6"/>
      <c r="E36" s="6"/>
      <c r="F36" s="6"/>
      <c r="G36" s="52">
        <f>SUM(G31:G35)</f>
        <v>57560</v>
      </c>
      <c r="H36" s="66"/>
      <c r="I36" s="52">
        <f>SUM(I31:I35)</f>
        <v>55624</v>
      </c>
    </row>
    <row r="37" spans="1:9" ht="15" customHeight="1">
      <c r="A37" s="16"/>
      <c r="B37" s="6"/>
      <c r="C37" s="6"/>
      <c r="D37" s="6"/>
      <c r="E37" s="68"/>
      <c r="F37" s="6"/>
      <c r="G37" s="14"/>
      <c r="H37" s="66"/>
      <c r="I37" s="15"/>
    </row>
    <row r="38" spans="1:9" ht="15" customHeight="1">
      <c r="A38" s="16" t="s">
        <v>59</v>
      </c>
      <c r="B38" s="6"/>
      <c r="C38" s="6"/>
      <c r="D38" s="6"/>
      <c r="E38" s="6"/>
      <c r="F38" s="6"/>
      <c r="G38" s="14"/>
      <c r="H38" s="66"/>
      <c r="I38" s="15"/>
    </row>
    <row r="39" spans="1:9" ht="15" customHeight="1">
      <c r="A39" s="6" t="s">
        <v>23</v>
      </c>
      <c r="D39" s="6"/>
      <c r="E39" s="6"/>
      <c r="F39" s="6"/>
      <c r="G39" s="72">
        <v>14104</v>
      </c>
      <c r="H39" s="66"/>
      <c r="I39" s="72">
        <v>15442</v>
      </c>
    </row>
    <row r="40" spans="1:9" ht="15" customHeight="1">
      <c r="A40" s="6"/>
      <c r="B40" s="6"/>
      <c r="C40" s="6"/>
      <c r="D40" s="6"/>
      <c r="E40" s="6"/>
      <c r="F40" s="6"/>
      <c r="G40" s="73"/>
      <c r="H40" s="66"/>
      <c r="I40" s="73"/>
    </row>
    <row r="41" spans="1:9" ht="15" customHeight="1">
      <c r="A41" s="16" t="s">
        <v>22</v>
      </c>
      <c r="B41" s="6"/>
      <c r="C41" s="6"/>
      <c r="D41" s="6"/>
      <c r="E41" s="6"/>
      <c r="F41" s="6"/>
      <c r="G41" s="73"/>
      <c r="H41" s="66"/>
      <c r="I41" s="73"/>
    </row>
    <row r="42" spans="1:9" ht="15" customHeight="1">
      <c r="A42" s="6" t="s">
        <v>66</v>
      </c>
      <c r="B42" s="25"/>
      <c r="D42" s="6"/>
      <c r="E42" s="6"/>
      <c r="F42" s="6"/>
      <c r="G42" s="73">
        <v>19857</v>
      </c>
      <c r="H42" s="66"/>
      <c r="I42" s="73">
        <v>21518</v>
      </c>
    </row>
    <row r="43" spans="1:9" ht="15" customHeight="1">
      <c r="A43" s="6" t="s">
        <v>23</v>
      </c>
      <c r="B43" s="25"/>
      <c r="D43" s="6"/>
      <c r="E43" s="6"/>
      <c r="F43" s="6"/>
      <c r="G43" s="74">
        <v>16611</v>
      </c>
      <c r="H43" s="66"/>
      <c r="I43" s="74">
        <v>17800</v>
      </c>
    </row>
    <row r="44" spans="1:9" ht="15" customHeight="1">
      <c r="A44" s="5" t="s">
        <v>76</v>
      </c>
      <c r="B44" s="25"/>
      <c r="D44" s="6"/>
      <c r="E44" s="6"/>
      <c r="F44" s="6"/>
      <c r="G44" s="74">
        <f>SUM(G39:G43)</f>
        <v>50572</v>
      </c>
      <c r="H44" s="66"/>
      <c r="I44" s="74">
        <f>SUM(I39:I43)</f>
        <v>54760</v>
      </c>
    </row>
    <row r="45" spans="1:9" ht="15" customHeight="1">
      <c r="A45" s="6"/>
      <c r="B45" s="25"/>
      <c r="D45" s="6"/>
      <c r="E45" s="6"/>
      <c r="F45" s="6"/>
      <c r="G45" s="14"/>
      <c r="H45" s="66"/>
      <c r="I45" s="14"/>
    </row>
    <row r="46" spans="1:9" ht="15" customHeight="1" thickBot="1">
      <c r="A46" s="16" t="s">
        <v>55</v>
      </c>
      <c r="B46" s="6"/>
      <c r="C46" s="6"/>
      <c r="D46" s="6"/>
      <c r="E46" s="6"/>
      <c r="F46" s="6"/>
      <c r="G46" s="70">
        <f>G36+G44</f>
        <v>108132</v>
      </c>
      <c r="H46" s="14"/>
      <c r="I46" s="70">
        <f>I36+I44</f>
        <v>110384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64</v>
      </c>
      <c r="B48" s="6"/>
      <c r="C48" s="6"/>
      <c r="D48" s="6"/>
      <c r="E48" s="6"/>
      <c r="F48" s="6"/>
      <c r="G48" s="75">
        <f>+G36/G31</f>
        <v>0.9293164131873809</v>
      </c>
      <c r="H48" s="14"/>
      <c r="I48" s="75">
        <f>+I36/I31</f>
        <v>0.8980593496722529</v>
      </c>
    </row>
    <row r="49" spans="1:9" ht="15" customHeight="1" thickTop="1">
      <c r="A49" s="16"/>
      <c r="B49" s="6"/>
      <c r="C49" s="6"/>
      <c r="D49" s="6"/>
      <c r="E49" s="6"/>
      <c r="F49" s="6"/>
      <c r="G49" s="83"/>
      <c r="H49" s="14"/>
      <c r="I49" s="83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1" spans="1:9" ht="15" customHeight="1">
      <c r="A51" s="16"/>
      <c r="B51" s="6"/>
      <c r="C51" s="6"/>
      <c r="D51" s="6"/>
      <c r="E51" s="6"/>
      <c r="F51" s="6"/>
      <c r="G51" s="14"/>
      <c r="H51" s="14"/>
      <c r="I51" s="14"/>
    </row>
    <row r="57" spans="7:9" ht="15" customHeight="1">
      <c r="G57" s="3">
        <f>G46-G25</f>
        <v>0</v>
      </c>
      <c r="I57" s="4">
        <f>I46-I25</f>
        <v>0</v>
      </c>
    </row>
  </sheetData>
  <printOptions/>
  <pageMargins left="0.4330708661417323" right="0.4330708661417323" top="0.7874015748031497" bottom="0" header="0.5118110236220472" footer="0.1968503937007874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K7" sqref="K7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PERIOD ENDED 30 JUNE 2011</v>
      </c>
    </row>
    <row r="8" spans="1:7" ht="15.75">
      <c r="A8" s="6"/>
      <c r="B8" s="6"/>
      <c r="C8" s="6"/>
      <c r="D8" s="6"/>
      <c r="E8" s="7" t="str">
        <f>'P&amp;L'!I8</f>
        <v>6 MONTHS</v>
      </c>
      <c r="F8" s="8"/>
      <c r="G8" s="8" t="str">
        <f>E8</f>
        <v>6 MONTHS</v>
      </c>
    </row>
    <row r="9" spans="1:7" ht="15.75">
      <c r="A9" s="6"/>
      <c r="B9" s="6"/>
      <c r="C9" s="6"/>
      <c r="D9" s="6"/>
      <c r="E9" s="7" t="s">
        <v>6</v>
      </c>
      <c r="F9" s="8"/>
      <c r="G9" s="8" t="str">
        <f>E9</f>
        <v>ENDED </v>
      </c>
    </row>
    <row r="10" spans="1:7" ht="15.75">
      <c r="A10" s="6"/>
      <c r="B10" s="6"/>
      <c r="C10" s="6"/>
      <c r="D10" s="6"/>
      <c r="E10" s="11" t="str">
        <f>'P&amp;L'!I11</f>
        <v>30/06/2011</v>
      </c>
      <c r="F10" s="10"/>
      <c r="G10" s="27" t="str">
        <f>'P&amp;L'!K11</f>
        <v>30/06/2010</v>
      </c>
    </row>
    <row r="11" spans="1:7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</row>
    <row r="13" ht="15.75">
      <c r="A13" s="5" t="s">
        <v>28</v>
      </c>
    </row>
    <row r="14" spans="1:7" ht="15">
      <c r="A14" s="2" t="s">
        <v>100</v>
      </c>
      <c r="E14" s="3">
        <f>'P&amp;L'!I33</f>
        <v>1936</v>
      </c>
      <c r="G14" s="3">
        <f>'P&amp;L'!K33</f>
        <v>-4763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81" t="s">
        <v>19</v>
      </c>
      <c r="B17" s="2" t="s">
        <v>30</v>
      </c>
      <c r="E17" s="3">
        <v>2961</v>
      </c>
      <c r="G17" s="3">
        <v>2895</v>
      </c>
    </row>
    <row r="18" spans="1:7" ht="15">
      <c r="A18" s="81" t="s">
        <v>19</v>
      </c>
      <c r="B18" s="2" t="s">
        <v>31</v>
      </c>
      <c r="E18" s="3">
        <v>1029</v>
      </c>
      <c r="G18" s="3">
        <v>1260</v>
      </c>
    </row>
    <row r="19" ht="15">
      <c r="G19" s="3"/>
    </row>
    <row r="20" spans="1:7" ht="15">
      <c r="A20" s="2" t="s">
        <v>101</v>
      </c>
      <c r="E20" s="17">
        <f>SUM(E14:E19)</f>
        <v>5926</v>
      </c>
      <c r="F20" s="15"/>
      <c r="G20" s="17">
        <f>SUM(G14:G19)</f>
        <v>-608</v>
      </c>
    </row>
    <row r="21" ht="15">
      <c r="G21" s="3"/>
    </row>
    <row r="22" spans="1:7" ht="15">
      <c r="A22" s="2" t="s">
        <v>32</v>
      </c>
      <c r="G22" s="3"/>
    </row>
    <row r="23" spans="1:7" ht="15">
      <c r="A23" s="81" t="s">
        <v>19</v>
      </c>
      <c r="B23" s="2" t="s">
        <v>33</v>
      </c>
      <c r="E23" s="3">
        <v>813</v>
      </c>
      <c r="G23" s="3">
        <v>5597</v>
      </c>
    </row>
    <row r="24" spans="1:7" ht="15">
      <c r="A24" s="81" t="s">
        <v>19</v>
      </c>
      <c r="B24" s="2" t="s">
        <v>34</v>
      </c>
      <c r="E24" s="3">
        <v>-2675</v>
      </c>
      <c r="G24" s="3">
        <v>-1120</v>
      </c>
    </row>
    <row r="25" ht="15">
      <c r="G25" s="3"/>
    </row>
    <row r="26" spans="1:7" ht="15">
      <c r="A26" s="2" t="s">
        <v>70</v>
      </c>
      <c r="E26" s="17">
        <f>SUM(E20:E25)</f>
        <v>4064</v>
      </c>
      <c r="F26" s="15"/>
      <c r="G26" s="17">
        <f>SUM(G20:G25)</f>
        <v>3869</v>
      </c>
    </row>
    <row r="27" ht="15">
      <c r="G27" s="3"/>
    </row>
    <row r="28" spans="1:7" ht="15.75">
      <c r="A28" s="5" t="s">
        <v>35</v>
      </c>
      <c r="G28" s="3"/>
    </row>
    <row r="29" spans="1:7" ht="15">
      <c r="A29" s="81" t="s">
        <v>19</v>
      </c>
      <c r="B29" s="2" t="s">
        <v>36</v>
      </c>
      <c r="E29" s="3">
        <v>0</v>
      </c>
      <c r="G29" s="3">
        <v>0</v>
      </c>
    </row>
    <row r="30" spans="1:7" ht="15">
      <c r="A30" s="81" t="s">
        <v>19</v>
      </c>
      <c r="B30" s="2" t="s">
        <v>37</v>
      </c>
      <c r="E30" s="3">
        <v>-1155</v>
      </c>
      <c r="G30" s="3">
        <v>-1870</v>
      </c>
    </row>
    <row r="31" ht="15">
      <c r="G31" s="3"/>
    </row>
    <row r="32" spans="1:7" ht="15">
      <c r="A32" s="2" t="s">
        <v>38</v>
      </c>
      <c r="E32" s="17">
        <f>SUM(E29:E31)</f>
        <v>-1155</v>
      </c>
      <c r="F32" s="15"/>
      <c r="G32" s="17">
        <f>SUM(G29:G31)</f>
        <v>-1870</v>
      </c>
    </row>
    <row r="33" ht="15">
      <c r="G33" s="3"/>
    </row>
    <row r="34" spans="1:7" ht="15.75">
      <c r="A34" s="5" t="s">
        <v>39</v>
      </c>
      <c r="G34" s="3"/>
    </row>
    <row r="35" spans="1:7" ht="15">
      <c r="A35" s="81" t="s">
        <v>19</v>
      </c>
      <c r="B35" s="2" t="s">
        <v>69</v>
      </c>
      <c r="E35" s="3">
        <v>-2435</v>
      </c>
      <c r="G35" s="3">
        <v>-1441</v>
      </c>
    </row>
    <row r="36" ht="15">
      <c r="G36" s="3"/>
    </row>
    <row r="37" spans="1:7" ht="15">
      <c r="A37" s="2" t="s">
        <v>79</v>
      </c>
      <c r="E37" s="17">
        <f>SUM(E35:E36)</f>
        <v>-2435</v>
      </c>
      <c r="F37" s="15"/>
      <c r="G37" s="17">
        <f>SUM(G35:G36)</f>
        <v>-1441</v>
      </c>
    </row>
    <row r="38" ht="15">
      <c r="G38" s="3"/>
    </row>
    <row r="39" spans="1:7" ht="15.75">
      <c r="A39" s="5" t="s">
        <v>102</v>
      </c>
      <c r="G39" s="3"/>
    </row>
    <row r="40" spans="1:7" ht="15.75">
      <c r="A40" s="5"/>
      <c r="B40" s="5" t="s">
        <v>51</v>
      </c>
      <c r="E40" s="3">
        <f>E26+E32+E37</f>
        <v>474</v>
      </c>
      <c r="G40" s="3">
        <f>G26+G32+G37</f>
        <v>558</v>
      </c>
    </row>
    <row r="41" spans="1:7" ht="15.75">
      <c r="A41" s="5"/>
      <c r="G41" s="3"/>
    </row>
    <row r="42" spans="1:7" ht="15.75">
      <c r="A42" s="5" t="s">
        <v>48</v>
      </c>
      <c r="E42" s="3">
        <v>-4999</v>
      </c>
      <c r="G42" s="3">
        <v>-4758</v>
      </c>
    </row>
    <row r="43" spans="1:7" ht="15.75">
      <c r="A43" s="5"/>
      <c r="G43" s="3"/>
    </row>
    <row r="44" spans="1:7" ht="16.5" thickBot="1">
      <c r="A44" s="5" t="s">
        <v>49</v>
      </c>
      <c r="E44" s="28">
        <f>SUM(E40:E43)</f>
        <v>-4525</v>
      </c>
      <c r="F44" s="15"/>
      <c r="G44" s="28">
        <f>SUM(G40:G43)</f>
        <v>-4200</v>
      </c>
    </row>
    <row r="45" spans="1:7" ht="16.5" thickTop="1">
      <c r="A45" s="5"/>
      <c r="E45" s="14"/>
      <c r="F45" s="15"/>
      <c r="G45" s="14"/>
    </row>
  </sheetData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r:id="rId2"/>
  <ignoredErrors>
    <ignoredError sqref="G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8" sqref="A28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PERIOD ENDED 30 JUNE 2011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84" t="s">
        <v>89</v>
      </c>
      <c r="E8" s="84"/>
      <c r="F8" s="84"/>
      <c r="G8" s="84"/>
      <c r="H8" s="84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41</v>
      </c>
      <c r="C10" s="8"/>
      <c r="D10" s="8" t="s">
        <v>41</v>
      </c>
      <c r="E10" s="8"/>
      <c r="F10" s="8" t="s">
        <v>77</v>
      </c>
      <c r="G10" s="37"/>
      <c r="H10" s="38" t="s">
        <v>42</v>
      </c>
      <c r="I10" s="37"/>
      <c r="J10" s="37" t="s">
        <v>45</v>
      </c>
    </row>
    <row r="11" spans="2:10" ht="15.75">
      <c r="B11" s="39" t="s">
        <v>43</v>
      </c>
      <c r="C11" s="8"/>
      <c r="D11" s="39" t="s">
        <v>44</v>
      </c>
      <c r="E11" s="8"/>
      <c r="F11" s="39" t="s">
        <v>78</v>
      </c>
      <c r="G11" s="37"/>
      <c r="H11" s="40" t="s">
        <v>50</v>
      </c>
      <c r="I11" s="37"/>
      <c r="J11" s="40" t="s">
        <v>61</v>
      </c>
    </row>
    <row r="12" spans="2:10" ht="15.75">
      <c r="B12" s="38" t="s">
        <v>46</v>
      </c>
      <c r="C12" s="41"/>
      <c r="D12" s="38" t="s">
        <v>46</v>
      </c>
      <c r="E12" s="38"/>
      <c r="F12" s="38" t="s">
        <v>46</v>
      </c>
      <c r="G12" s="41"/>
      <c r="H12" s="38" t="s">
        <v>46</v>
      </c>
      <c r="I12" s="41"/>
      <c r="J12" s="38" t="s">
        <v>46</v>
      </c>
    </row>
    <row r="13" spans="1:9" s="42" customFormat="1" ht="15.75">
      <c r="A13" s="43" t="s">
        <v>107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110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-36015</v>
      </c>
      <c r="I15" s="15"/>
      <c r="J15" s="15">
        <f>SUM(B15:H15)</f>
        <v>55624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111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f>'P&amp;L'!I37</f>
        <v>1936</v>
      </c>
      <c r="I17" s="15"/>
      <c r="J17" s="15">
        <f>SUM(B17:H17)</f>
        <v>1936</v>
      </c>
    </row>
    <row r="18" spans="1:10" ht="15">
      <c r="A18" s="48"/>
      <c r="B18" s="46"/>
      <c r="C18" s="47"/>
      <c r="D18" s="46"/>
      <c r="E18" s="46"/>
      <c r="F18" s="46"/>
      <c r="G18" s="47"/>
      <c r="H18" s="46"/>
      <c r="I18" s="47"/>
      <c r="J18" s="46"/>
    </row>
    <row r="19" spans="1:10" ht="15.75" thickBot="1">
      <c r="A19" s="31" t="s">
        <v>112</v>
      </c>
      <c r="B19" s="49">
        <f>SUM(B15:B18)</f>
        <v>61938</v>
      </c>
      <c r="C19" s="47"/>
      <c r="D19" s="49">
        <f>SUM(D15:D18)</f>
        <v>7283</v>
      </c>
      <c r="E19" s="47"/>
      <c r="F19" s="49">
        <f>SUM(F15:F18)</f>
        <v>22418</v>
      </c>
      <c r="G19" s="47"/>
      <c r="H19" s="49">
        <f>SUM(H15:H18)</f>
        <v>-34079</v>
      </c>
      <c r="I19" s="47"/>
      <c r="J19" s="49">
        <f>SUM(J15:J18)</f>
        <v>57560</v>
      </c>
    </row>
    <row r="20" ht="15.75" thickTop="1">
      <c r="J20" s="26"/>
    </row>
    <row r="21" ht="15">
      <c r="H21" s="46"/>
    </row>
    <row r="22" spans="1:9" ht="15.75">
      <c r="A22" s="43" t="s">
        <v>108</v>
      </c>
      <c r="C22" s="32"/>
      <c r="G22" s="32"/>
      <c r="I22" s="32"/>
    </row>
    <row r="23" spans="1:9" ht="15">
      <c r="A23" s="45"/>
      <c r="C23" s="32"/>
      <c r="G23" s="32"/>
      <c r="I23" s="32"/>
    </row>
    <row r="24" spans="1:10" ht="15">
      <c r="A24" s="31" t="str">
        <f>+A15</f>
        <v>Balance at beginning of period</v>
      </c>
      <c r="B24" s="15">
        <v>61938</v>
      </c>
      <c r="C24" s="15"/>
      <c r="D24" s="15">
        <v>7283</v>
      </c>
      <c r="E24" s="15"/>
      <c r="F24" s="15">
        <v>22418</v>
      </c>
      <c r="G24" s="15"/>
      <c r="H24" s="15">
        <v>-35041</v>
      </c>
      <c r="I24" s="15"/>
      <c r="J24" s="15">
        <f>SUM(B24:H24)</f>
        <v>56598</v>
      </c>
    </row>
    <row r="25" spans="2:10" ht="15">
      <c r="B25" s="46"/>
      <c r="C25" s="47"/>
      <c r="D25" s="57"/>
      <c r="E25" s="57"/>
      <c r="F25" s="57"/>
      <c r="G25" s="47"/>
      <c r="H25" s="46"/>
      <c r="I25" s="47"/>
      <c r="J25" s="46"/>
    </row>
    <row r="26" spans="1:10" ht="15">
      <c r="A26" s="31" t="s">
        <v>91</v>
      </c>
      <c r="B26" s="4">
        <v>0</v>
      </c>
      <c r="C26" s="15"/>
      <c r="D26" s="82">
        <v>0</v>
      </c>
      <c r="E26" s="82"/>
      <c r="F26" s="82">
        <v>0</v>
      </c>
      <c r="G26" s="15"/>
      <c r="H26" s="4">
        <v>3025</v>
      </c>
      <c r="I26" s="47"/>
      <c r="J26" s="15">
        <f>SUM(B26:H26)</f>
        <v>3025</v>
      </c>
    </row>
    <row r="27" spans="2:10" ht="15">
      <c r="B27" s="46"/>
      <c r="C27" s="47"/>
      <c r="D27" s="57"/>
      <c r="E27" s="57"/>
      <c r="F27" s="57"/>
      <c r="G27" s="47"/>
      <c r="H27" s="46"/>
      <c r="I27" s="47"/>
      <c r="J27" s="46"/>
    </row>
    <row r="28" spans="1:10" ht="15">
      <c r="A28" s="31" t="s">
        <v>113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-4763</v>
      </c>
      <c r="I28" s="47"/>
      <c r="J28" s="15">
        <f>SUM(B28:H28)</f>
        <v>-4763</v>
      </c>
    </row>
    <row r="29" spans="1:10" ht="15">
      <c r="A29" s="48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A19</f>
        <v>Balance at end of period</v>
      </c>
      <c r="B30" s="49">
        <f>SUM(B24:B29)</f>
        <v>61938</v>
      </c>
      <c r="C30" s="47"/>
      <c r="D30" s="49">
        <f>SUM(D24:D29)</f>
        <v>7283</v>
      </c>
      <c r="E30" s="47"/>
      <c r="F30" s="29">
        <f>SUM(F24:F29)</f>
        <v>22418</v>
      </c>
      <c r="G30" s="47"/>
      <c r="H30" s="49">
        <f>SUM(H24:H29)</f>
        <v>-36779</v>
      </c>
      <c r="I30" s="47"/>
      <c r="J30" s="49">
        <f>SUM(J24:J29)</f>
        <v>54860</v>
      </c>
    </row>
    <row r="31" ht="15.75" thickTop="1">
      <c r="J31" s="46"/>
    </row>
    <row r="32" ht="15">
      <c r="J32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5" spans="2:10" ht="15">
      <c r="B35" s="46"/>
      <c r="C35" s="47"/>
      <c r="D35" s="46"/>
      <c r="E35" s="46"/>
      <c r="F35" s="46"/>
      <c r="G35" s="47"/>
      <c r="H35" s="46"/>
      <c r="I35" s="47"/>
      <c r="J35" s="46"/>
    </row>
    <row r="37" ht="15.75">
      <c r="A37" s="50"/>
    </row>
    <row r="38" ht="15.75">
      <c r="A38" s="51"/>
    </row>
  </sheetData>
  <mergeCells count="1">
    <mergeCell ref="D8:H8"/>
  </mergeCells>
  <printOptions/>
  <pageMargins left="0.3937007874015748" right="0" top="0.7874015748031497" bottom="0" header="0.5118110236220472" footer="0.5118110236220472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B842ZHX</cp:lastModifiedBy>
  <cp:lastPrinted>2011-08-09T00:29:00Z</cp:lastPrinted>
  <dcterms:created xsi:type="dcterms:W3CDTF">2004-11-09T04:00:08Z</dcterms:created>
  <dcterms:modified xsi:type="dcterms:W3CDTF">2011-08-26T08:04:30Z</dcterms:modified>
  <cp:category/>
  <cp:version/>
  <cp:contentType/>
  <cp:contentStatus/>
</cp:coreProperties>
</file>